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COG!$A$1:$H$85</definedName>
  </definedNames>
  <calcPr calcId="145621"/>
</workbook>
</file>

<file path=xl/calcChain.xml><?xml version="1.0" encoding="utf-8"?>
<calcChain xmlns="http://schemas.openxmlformats.org/spreadsheetml/2006/main">
  <c r="G14" i="5" l="1"/>
  <c r="G38" i="4"/>
  <c r="F38" i="4"/>
  <c r="F77" i="6"/>
  <c r="G77" i="6"/>
  <c r="H77" i="6"/>
  <c r="H49" i="6"/>
  <c r="H44" i="6"/>
  <c r="H8" i="8"/>
  <c r="E77" i="6"/>
  <c r="G43" i="6"/>
  <c r="F43" i="6"/>
  <c r="H43" i="6" s="1"/>
  <c r="E43" i="6"/>
  <c r="D43" i="6"/>
  <c r="C43" i="6"/>
  <c r="D23" i="6" l="1"/>
  <c r="D13" i="6"/>
  <c r="F52" i="4" l="1"/>
  <c r="G52" i="4"/>
  <c r="D52" i="4"/>
  <c r="E52" i="4"/>
  <c r="C52" i="4"/>
  <c r="E14" i="5" l="1"/>
  <c r="H38" i="4"/>
  <c r="H52" i="4" s="1"/>
  <c r="E38" i="4"/>
  <c r="E7" i="4"/>
  <c r="E42" i="5" l="1"/>
  <c r="F42" i="5"/>
  <c r="G42" i="5"/>
  <c r="C42" i="5"/>
  <c r="H14" i="5"/>
  <c r="H42" i="5" s="1"/>
  <c r="E16" i="4"/>
  <c r="F16" i="4"/>
  <c r="G16" i="4"/>
  <c r="C16" i="4"/>
  <c r="H7" i="4"/>
  <c r="H16" i="4" s="1"/>
  <c r="E16" i="8"/>
  <c r="F16" i="8"/>
  <c r="G16" i="8"/>
  <c r="C16" i="8"/>
  <c r="H6" i="8"/>
  <c r="H16" i="8" s="1"/>
  <c r="E23" i="6"/>
  <c r="F23" i="6"/>
  <c r="H23" i="6" s="1"/>
  <c r="G23" i="6"/>
  <c r="C23" i="6"/>
  <c r="H26" i="6"/>
  <c r="H27" i="6"/>
  <c r="H28" i="6"/>
  <c r="H29" i="6"/>
  <c r="H30" i="6"/>
  <c r="H31" i="6"/>
  <c r="H32" i="6"/>
  <c r="H24" i="6"/>
  <c r="E13" i="6"/>
  <c r="F13" i="6"/>
  <c r="H13" i="6" s="1"/>
  <c r="G13" i="6"/>
  <c r="C13" i="6"/>
  <c r="H22" i="6"/>
  <c r="H15" i="6"/>
  <c r="H16" i="6"/>
  <c r="H17" i="6"/>
  <c r="H18" i="6"/>
  <c r="H19" i="6"/>
  <c r="H20" i="6"/>
  <c r="H21" i="6"/>
  <c r="H14" i="6"/>
  <c r="D5" i="6"/>
  <c r="E5" i="6"/>
  <c r="F5" i="6"/>
  <c r="G5" i="6"/>
  <c r="C5" i="6"/>
  <c r="C77" i="6" s="1"/>
  <c r="H8" i="6"/>
  <c r="H9" i="6"/>
  <c r="H10" i="6"/>
  <c r="H6" i="6"/>
  <c r="H5" i="6" l="1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<sst xmlns="http://schemas.openxmlformats.org/spreadsheetml/2006/main" count="203" uniqueCount="141">
  <si>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</si>
  <si>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</si>
  <si>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</si>
  <si>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</si>
  <si>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</si>
  <si>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</si>
  <si>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</si>
  <si>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</si>
  <si>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</si>
  <si>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</si>
  <si>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</si>
  <si>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</si>
  <si>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</si>
  <si>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</si>
  <si>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</si>
  <si>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</si>
  <si>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</si>
  <si>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</si>
  <si>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</si>
  <si>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</si>
  <si>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</si>
  <si>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</si>
  <si>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</si>
  <si>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</si>
  <si>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</si>
  <si>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</si>
  <si>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</si>
  <si>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</si>
  <si>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</si>
  <si>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</si>
  <si>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</si>
  <si>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</si>
  <si>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</si>
  <si>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</si>
  <si>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</si>
  <si>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</si>
  <si>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</si>
  <si>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</si>
  <si>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</si>
  <si>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</si>
  <si>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</si>
  <si>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</si>
  <si>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</si>
  <si>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</si>
  <si>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</si>
  <si>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</si>
  <si>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</si>
  <si>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</si>
  <si>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</si>
  <si>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</si>
  <si>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</si>
  <si>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</si>
  <si>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</si>
  <si>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</si>
  <si>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</si>
  <si>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</si>
  <si>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</si>
  <si>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</si>
  <si>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</si>
  <si>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</si>
  <si>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</si>
  <si>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</si>
  <si>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</si>
  <si>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</si>
  <si>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</si>
  <si>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</si>
  <si>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</si>
  <si>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</si>
  <si>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</si>
  <si>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</si>
  <si>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</si>
  <si>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</si>
  <si>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</si>
  <si>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</si>
  <si>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</si>
  <si>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</si>
  <si>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</si>
  <si>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</si>
  <si>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</si>
  <si>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</si>
  <si>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</si>
  <si>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</si>
  <si>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</si>
  <si>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</si>
  <si>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</si>
  <si>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</si>
  <si>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</si>
  <si>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</si>
  <si>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</si>
  <si>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</si>
  <si>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</si>
  <si>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</si>
  <si>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</si>
  <si>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</si>
  <si>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</si>
  <si>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</si>
  <si>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</si>
  <si>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</si>
  <si>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</si>
  <si>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</si>
  <si>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</si>
  <si>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</si>
  <si>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</si>
  <si>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</si>
  <si>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</si>
  <si>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</si>
  <si>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</si>
  <si>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</si>
  <si>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</si>
  <si>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</si>
  <si>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</si>
  <si>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</si>
  <si>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</si>
  <si>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</si>
  <si>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</si>
  <si>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</si>
  <si>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</si>
  <si>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</si>
  <si>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</si>
  <si>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</si>
  <si>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</si>
  <si>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</si>
  <si>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</si>
  <si>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</si>
  <si>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</si>
  <si>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</si>
  <si>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</si>
  <si>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</si>
  <si>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___________________________________</t>
  </si>
  <si>
    <t>__________________________________</t>
  </si>
  <si>
    <t>COORDINADOR ADMINISTRATIVO</t>
  </si>
  <si>
    <t>LCP J Jesús López Ramírez</t>
  </si>
  <si>
    <t>Bajo protesta de decir verdad, declaramos que los Estados Financieros y sus notas, son razonablemente correctos y son responsabilidad del emisor</t>
  </si>
  <si>
    <t>0001 Administración Fideicomiso</t>
  </si>
  <si>
    <t>ENCARGADO DE DESPACHO</t>
  </si>
  <si>
    <t>Lic. Jesús Adrián Flores Juárez</t>
  </si>
  <si>
    <t>FIDEICOMISO CIUDAD INDUSTRIAL DE LEON
Estado Analítico del Ejercicio del Presupuesto de Egresos
Clasificación por Objeto del Gasto (Capítulo y Concepto)
Del 01 de Enero al 31 de Diciembre de 2018</t>
  </si>
  <si>
    <t>FIDEICOMISO CIUDAD INDUSTRIAL DE LEON
Estado Analítico del Ejercicio del Presupuesto de Egresos
Clasificación Económica (por Tipo de Gasto)
Del 01 de Enero al 31 de diciembre de 2018</t>
  </si>
  <si>
    <t>FIDEICOMISO CIUDAD INDUSTRIAL DE LEON
Estado Analítico del Ejercicio del Presupuesto de Egresos
Clasificación Administrativa
Del 01 de Enero al 31 de diciembre de 2018</t>
  </si>
  <si>
    <t>FIDEICOMISO CIUDAD INDUSTRIAL DE LEON
Estado Analítico del Ejercicio del Presupuesto de Egresos
Clasificación Funcional (Finalidad y Función)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</si>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</sst>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3" fontId="2" fillId="0" borderId="4" xfId="16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Border="1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workbookViewId="0">
      <selection activeCell="H80" sqref="H80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136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52">
        <f>SUM(C6:C12)</f>
        <v>3059000</v>
      </c>
      <c r="D5" s="52">
        <f t="shared" ref="D5:G5" si="0">SUM(D6:D12)</f>
        <v>0</v>
      </c>
      <c r="E5" s="52">
        <f t="shared" si="0"/>
        <v>3059000</v>
      </c>
      <c r="F5" s="52">
        <f t="shared" si="0"/>
        <v>2066771.2999999998</v>
      </c>
      <c r="G5" s="52">
        <f t="shared" si="0"/>
        <v>2066771.2999999998</v>
      </c>
      <c r="H5" s="52">
        <f>+E5-F5</f>
        <v>992228.70000000019</v>
      </c>
    </row>
    <row r="6" spans="1:8" x14ac:dyDescent="0.2">
      <c r="A6" s="5"/>
      <c r="B6" s="11" t="s">
        <v>70</v>
      </c>
      <c r="C6" s="15">
        <v>1315000</v>
      </c>
      <c r="D6" s="15">
        <v>0</v>
      </c>
      <c r="E6" s="15">
        <v>1315000</v>
      </c>
      <c r="F6" s="15">
        <v>1046638.08</v>
      </c>
      <c r="G6" s="15">
        <v>1046638.08</v>
      </c>
      <c r="H6" s="15">
        <f>+E6-F6</f>
        <v>268361.92000000004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/>
    </row>
    <row r="8" spans="1:8" x14ac:dyDescent="0.2">
      <c r="A8" s="5"/>
      <c r="B8" s="11" t="s">
        <v>72</v>
      </c>
      <c r="C8" s="15">
        <v>439000</v>
      </c>
      <c r="D8" s="15">
        <v>0</v>
      </c>
      <c r="E8" s="15">
        <v>439000</v>
      </c>
      <c r="F8" s="15">
        <v>314275.15000000002</v>
      </c>
      <c r="G8" s="15">
        <v>314275.15000000002</v>
      </c>
      <c r="H8" s="15">
        <f t="shared" ref="H8:H10" si="1">+E8-F8</f>
        <v>124724.84999999998</v>
      </c>
    </row>
    <row r="9" spans="1:8" x14ac:dyDescent="0.2">
      <c r="A9" s="5"/>
      <c r="B9" s="11" t="s">
        <v>35</v>
      </c>
      <c r="C9" s="15">
        <v>301000</v>
      </c>
      <c r="D9" s="15">
        <v>0</v>
      </c>
      <c r="E9" s="15">
        <v>301000</v>
      </c>
      <c r="F9" s="15">
        <v>233772.43</v>
      </c>
      <c r="G9" s="15">
        <v>233772.43</v>
      </c>
      <c r="H9" s="15">
        <f t="shared" si="1"/>
        <v>67227.570000000007</v>
      </c>
    </row>
    <row r="10" spans="1:8" x14ac:dyDescent="0.2">
      <c r="A10" s="5"/>
      <c r="B10" s="11" t="s">
        <v>73</v>
      </c>
      <c r="C10" s="15">
        <v>1004000</v>
      </c>
      <c r="D10" s="15">
        <v>0</v>
      </c>
      <c r="E10" s="15">
        <v>1004000</v>
      </c>
      <c r="F10" s="15">
        <v>472085.64</v>
      </c>
      <c r="G10" s="15">
        <v>472085.64</v>
      </c>
      <c r="H10" s="15">
        <f t="shared" si="1"/>
        <v>531914.36</v>
      </c>
    </row>
    <row r="11" spans="1:8" x14ac:dyDescent="0.2">
      <c r="A11" s="5"/>
      <c r="B11" s="11" t="s">
        <v>36</v>
      </c>
      <c r="C11" s="15"/>
      <c r="D11" s="15"/>
      <c r="E11" s="15"/>
      <c r="F11" s="15">
        <v>0</v>
      </c>
      <c r="G11" s="15">
        <v>0</v>
      </c>
      <c r="H11" s="15"/>
    </row>
    <row r="12" spans="1:8" x14ac:dyDescent="0.2">
      <c r="A12" s="5"/>
      <c r="B12" s="11" t="s">
        <v>74</v>
      </c>
      <c r="C12" s="15"/>
      <c r="D12" s="15"/>
      <c r="E12" s="15"/>
      <c r="F12" s="15">
        <v>0</v>
      </c>
      <c r="G12" s="15">
        <v>0</v>
      </c>
      <c r="H12" s="15"/>
    </row>
    <row r="13" spans="1:8" x14ac:dyDescent="0.2">
      <c r="A13" s="50" t="s">
        <v>62</v>
      </c>
      <c r="B13" s="7"/>
      <c r="C13" s="53">
        <f>SUM(C14:C22)</f>
        <v>167500</v>
      </c>
      <c r="D13" s="53">
        <f>SUM(D14:D22)</f>
        <v>0</v>
      </c>
      <c r="E13" s="53">
        <f t="shared" ref="E13:G13" si="2">SUM(E14:E22)</f>
        <v>167500</v>
      </c>
      <c r="F13" s="53">
        <f t="shared" si="2"/>
        <v>156157.24</v>
      </c>
      <c r="G13" s="53">
        <f t="shared" si="2"/>
        <v>156157.24</v>
      </c>
      <c r="H13" s="53">
        <f>+E13-F13</f>
        <v>11342.760000000009</v>
      </c>
    </row>
    <row r="14" spans="1:8" x14ac:dyDescent="0.2">
      <c r="A14" s="5"/>
      <c r="B14" s="11" t="s">
        <v>75</v>
      </c>
      <c r="C14" s="15">
        <v>50700</v>
      </c>
      <c r="D14" s="15">
        <v>-12000</v>
      </c>
      <c r="E14" s="15">
        <v>38700</v>
      </c>
      <c r="F14" s="15">
        <v>37125.24</v>
      </c>
      <c r="G14" s="15">
        <v>37125.24</v>
      </c>
      <c r="H14" s="15">
        <f>+E14-F14</f>
        <v>1574.760000000002</v>
      </c>
    </row>
    <row r="15" spans="1:8" x14ac:dyDescent="0.2">
      <c r="A15" s="5"/>
      <c r="B15" s="11" t="s">
        <v>76</v>
      </c>
      <c r="C15" s="15">
        <v>9000</v>
      </c>
      <c r="D15" s="15">
        <v>-9000</v>
      </c>
      <c r="E15" s="15">
        <v>0</v>
      </c>
      <c r="F15" s="15">
        <v>0</v>
      </c>
      <c r="G15" s="15">
        <v>0</v>
      </c>
      <c r="H15" s="15">
        <f t="shared" ref="H15:H22" si="3">+E15-F15</f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3"/>
        <v>0</v>
      </c>
    </row>
    <row r="17" spans="1:8" x14ac:dyDescent="0.2">
      <c r="A17" s="5"/>
      <c r="B17" s="11" t="s">
        <v>78</v>
      </c>
      <c r="C17" s="15">
        <v>1200</v>
      </c>
      <c r="D17" s="15">
        <v>0</v>
      </c>
      <c r="E17" s="15">
        <v>1200</v>
      </c>
      <c r="F17" s="15">
        <v>0</v>
      </c>
      <c r="G17" s="15">
        <v>0</v>
      </c>
      <c r="H17" s="15">
        <f t="shared" si="3"/>
        <v>1200</v>
      </c>
    </row>
    <row r="18" spans="1:8" x14ac:dyDescent="0.2">
      <c r="A18" s="5"/>
      <c r="B18" s="11" t="s">
        <v>79</v>
      </c>
      <c r="C18" s="15">
        <v>1800</v>
      </c>
      <c r="D18" s="15">
        <v>-1000</v>
      </c>
      <c r="E18" s="15">
        <v>800</v>
      </c>
      <c r="F18" s="15">
        <v>0</v>
      </c>
      <c r="G18" s="15">
        <v>0</v>
      </c>
      <c r="H18" s="15">
        <f t="shared" si="3"/>
        <v>800</v>
      </c>
    </row>
    <row r="19" spans="1:8" x14ac:dyDescent="0.2">
      <c r="A19" s="5"/>
      <c r="B19" s="11" t="s">
        <v>80</v>
      </c>
      <c r="C19" s="15">
        <v>87000</v>
      </c>
      <c r="D19" s="15">
        <v>28000</v>
      </c>
      <c r="E19" s="15">
        <v>115000</v>
      </c>
      <c r="F19" s="15">
        <v>115000</v>
      </c>
      <c r="G19" s="15">
        <v>115000</v>
      </c>
      <c r="H19" s="15">
        <f t="shared" si="3"/>
        <v>0</v>
      </c>
    </row>
    <row r="20" spans="1:8" x14ac:dyDescent="0.2">
      <c r="A20" s="5"/>
      <c r="B20" s="11" t="s">
        <v>81</v>
      </c>
      <c r="C20" s="15">
        <v>2000</v>
      </c>
      <c r="D20" s="15">
        <v>-1500</v>
      </c>
      <c r="E20" s="15">
        <v>500</v>
      </c>
      <c r="F20" s="15">
        <v>394</v>
      </c>
      <c r="G20" s="15">
        <v>394</v>
      </c>
      <c r="H20" s="15">
        <f t="shared" si="3"/>
        <v>106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3"/>
        <v>0</v>
      </c>
    </row>
    <row r="22" spans="1:8" x14ac:dyDescent="0.2">
      <c r="A22" s="5"/>
      <c r="B22" s="11" t="s">
        <v>83</v>
      </c>
      <c r="C22" s="15">
        <v>15800</v>
      </c>
      <c r="D22" s="15">
        <v>-4500</v>
      </c>
      <c r="E22" s="15">
        <v>11300</v>
      </c>
      <c r="F22" s="15">
        <v>3638</v>
      </c>
      <c r="G22" s="15">
        <v>3638</v>
      </c>
      <c r="H22" s="15">
        <f t="shared" si="3"/>
        <v>7662</v>
      </c>
    </row>
    <row r="23" spans="1:8" x14ac:dyDescent="0.2">
      <c r="A23" s="50" t="s">
        <v>63</v>
      </c>
      <c r="B23" s="7"/>
      <c r="C23" s="53">
        <f>SUM(C24:C32)</f>
        <v>1086900</v>
      </c>
      <c r="D23" s="53">
        <f>SUM(D24:D32)</f>
        <v>-32500</v>
      </c>
      <c r="E23" s="53">
        <f t="shared" ref="E23:G23" si="4">SUM(E24:E32)</f>
        <v>1054400</v>
      </c>
      <c r="F23" s="53">
        <f t="shared" si="4"/>
        <v>838590.91</v>
      </c>
      <c r="G23" s="53">
        <f t="shared" si="4"/>
        <v>838590.91</v>
      </c>
      <c r="H23" s="53">
        <f>+E23-F23</f>
        <v>215809.08999999997</v>
      </c>
    </row>
    <row r="24" spans="1:8" x14ac:dyDescent="0.2">
      <c r="A24" s="5"/>
      <c r="B24" s="11" t="s">
        <v>84</v>
      </c>
      <c r="C24" s="15">
        <v>108800</v>
      </c>
      <c r="D24" s="15">
        <v>-5000</v>
      </c>
      <c r="E24" s="15">
        <v>103800</v>
      </c>
      <c r="F24" s="15">
        <v>59786.35</v>
      </c>
      <c r="G24" s="15">
        <v>59786.35</v>
      </c>
      <c r="H24" s="15">
        <f>+E24-F24</f>
        <v>44013.65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/>
    </row>
    <row r="26" spans="1:8" x14ac:dyDescent="0.2">
      <c r="A26" s="5"/>
      <c r="B26" s="11" t="s">
        <v>86</v>
      </c>
      <c r="C26" s="15">
        <v>482100</v>
      </c>
      <c r="D26" s="15">
        <v>25000</v>
      </c>
      <c r="E26" s="15">
        <v>507100</v>
      </c>
      <c r="F26" s="15">
        <v>442713.3</v>
      </c>
      <c r="G26" s="15">
        <v>442713.3</v>
      </c>
      <c r="H26" s="15">
        <f t="shared" ref="H26:H32" si="5">+E26-F26</f>
        <v>64386.700000000012</v>
      </c>
    </row>
    <row r="27" spans="1:8" x14ac:dyDescent="0.2">
      <c r="A27" s="5"/>
      <c r="B27" s="11" t="s">
        <v>87</v>
      </c>
      <c r="C27" s="15">
        <v>190000</v>
      </c>
      <c r="D27" s="15">
        <v>0</v>
      </c>
      <c r="E27" s="15">
        <v>190000</v>
      </c>
      <c r="F27" s="15">
        <v>188001.96</v>
      </c>
      <c r="G27" s="15">
        <v>188001.96</v>
      </c>
      <c r="H27" s="15">
        <f t="shared" si="5"/>
        <v>1998.0400000000081</v>
      </c>
    </row>
    <row r="28" spans="1:8" x14ac:dyDescent="0.2">
      <c r="A28" s="5"/>
      <c r="B28" s="11" t="s">
        <v>88</v>
      </c>
      <c r="C28" s="15">
        <v>73000</v>
      </c>
      <c r="D28" s="15">
        <v>9500</v>
      </c>
      <c r="E28" s="15">
        <v>82500</v>
      </c>
      <c r="F28" s="15">
        <v>56878.89</v>
      </c>
      <c r="G28" s="15">
        <v>56878.89</v>
      </c>
      <c r="H28" s="15">
        <f t="shared" si="5"/>
        <v>25621.11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5"/>
        <v>0</v>
      </c>
    </row>
    <row r="30" spans="1:8" x14ac:dyDescent="0.2">
      <c r="A30" s="5"/>
      <c r="B30" s="11" t="s">
        <v>90</v>
      </c>
      <c r="C30" s="15">
        <v>53000</v>
      </c>
      <c r="D30" s="15">
        <v>-22000</v>
      </c>
      <c r="E30" s="15">
        <v>31000</v>
      </c>
      <c r="F30" s="15">
        <v>3865</v>
      </c>
      <c r="G30" s="15">
        <v>3865</v>
      </c>
      <c r="H30" s="15">
        <f t="shared" si="5"/>
        <v>27135</v>
      </c>
    </row>
    <row r="31" spans="1:8" x14ac:dyDescent="0.2">
      <c r="A31" s="5"/>
      <c r="B31" s="11" t="s">
        <v>91</v>
      </c>
      <c r="C31" s="15">
        <v>38000</v>
      </c>
      <c r="D31" s="15">
        <v>-20000</v>
      </c>
      <c r="E31" s="15">
        <v>18000</v>
      </c>
      <c r="F31" s="15">
        <v>4034.24</v>
      </c>
      <c r="G31" s="15">
        <v>4034.24</v>
      </c>
      <c r="H31" s="15">
        <f t="shared" si="5"/>
        <v>13965.76</v>
      </c>
    </row>
    <row r="32" spans="1:8" x14ac:dyDescent="0.2">
      <c r="A32" s="5"/>
      <c r="B32" s="11" t="s">
        <v>19</v>
      </c>
      <c r="C32" s="15">
        <v>142000</v>
      </c>
      <c r="D32" s="15">
        <v>-20000</v>
      </c>
      <c r="E32" s="15">
        <v>122000</v>
      </c>
      <c r="F32" s="15">
        <v>83311.17</v>
      </c>
      <c r="G32" s="15">
        <v>83311.17</v>
      </c>
      <c r="H32" s="15">
        <f t="shared" si="5"/>
        <v>38688.83</v>
      </c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53">
        <f>SUM(C44:C52)</f>
        <v>0</v>
      </c>
      <c r="D43" s="53">
        <f>SUM(D44:D52)</f>
        <v>32500</v>
      </c>
      <c r="E43" s="53">
        <f t="shared" ref="E43:G43" si="6">SUM(E44:E52)</f>
        <v>32500</v>
      </c>
      <c r="F43" s="53">
        <f t="shared" si="6"/>
        <v>26143.200000000001</v>
      </c>
      <c r="G43" s="53">
        <f t="shared" si="6"/>
        <v>26143.200000000001</v>
      </c>
      <c r="H43" s="53">
        <f>+E43-F43</f>
        <v>6356.7999999999993</v>
      </c>
    </row>
    <row r="44" spans="1:8" x14ac:dyDescent="0.2">
      <c r="A44" s="5"/>
      <c r="B44" s="11" t="s">
        <v>99</v>
      </c>
      <c r="C44" s="15">
        <v>0</v>
      </c>
      <c r="D44" s="15">
        <v>25500</v>
      </c>
      <c r="E44" s="15">
        <v>25500</v>
      </c>
      <c r="F44" s="15">
        <v>21193.200000000001</v>
      </c>
      <c r="G44" s="15">
        <v>21193.200000000001</v>
      </c>
      <c r="H44" s="15">
        <f>+E44-F44</f>
        <v>4306.7999999999993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7000</v>
      </c>
      <c r="E49" s="15">
        <v>7000</v>
      </c>
      <c r="F49" s="15">
        <v>4950</v>
      </c>
      <c r="G49" s="15">
        <v>4950</v>
      </c>
      <c r="H49" s="15">
        <f>+E49-F49</f>
        <v>2050</v>
      </c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/>
      <c r="D55" s="15"/>
      <c r="E55" s="15"/>
      <c r="F55" s="15"/>
      <c r="G55" s="15"/>
      <c r="H55" s="15"/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+C5+C13+C23</f>
        <v>4313400</v>
      </c>
      <c r="D77" s="17"/>
      <c r="E77" s="17">
        <f>+E5+E13+E23+E43</f>
        <v>4313400</v>
      </c>
      <c r="F77" s="17">
        <f t="shared" ref="F77:H77" si="7">+F5+F13+F23+F43</f>
        <v>3087662.6500000004</v>
      </c>
      <c r="G77" s="17">
        <f t="shared" si="7"/>
        <v>3087662.6500000004</v>
      </c>
      <c r="H77" s="17">
        <f t="shared" si="7"/>
        <v>1225737.3500000003</v>
      </c>
    </row>
    <row r="79" spans="1:8" ht="11.25" customHeight="1" x14ac:dyDescent="0.2">
      <c r="B79" s="68" t="s">
        <v>132</v>
      </c>
      <c r="C79" s="68"/>
      <c r="D79" s="68"/>
      <c r="E79" s="68"/>
      <c r="F79" s="68"/>
      <c r="G79" s="68"/>
    </row>
    <row r="82" spans="2:6" x14ac:dyDescent="0.2">
      <c r="B82" s="51" t="s">
        <v>128</v>
      </c>
      <c r="E82" s="56" t="s">
        <v>129</v>
      </c>
      <c r="F82" s="56"/>
    </row>
    <row r="83" spans="2:6" x14ac:dyDescent="0.2">
      <c r="B83" s="51" t="s">
        <v>134</v>
      </c>
      <c r="E83" s="56" t="s">
        <v>130</v>
      </c>
      <c r="F83" s="56"/>
    </row>
    <row r="84" spans="2:6" x14ac:dyDescent="0.2">
      <c r="B84" s="51" t="s">
        <v>135</v>
      </c>
      <c r="E84" s="56" t="s">
        <v>131</v>
      </c>
      <c r="F84" s="56"/>
    </row>
  </sheetData>
  <sheetProtection formatCells="0" formatColumns="0" formatRows="0" autoFilter="0"/>
  <mergeCells count="8">
    <mergeCell ref="E83:F83"/>
    <mergeCell ref="E84:F84"/>
    <mergeCell ref="A1:H1"/>
    <mergeCell ref="C2:G2"/>
    <mergeCell ref="H2:H3"/>
    <mergeCell ref="A2:B4"/>
    <mergeCell ref="E82:F82"/>
    <mergeCell ref="B79:G7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B19" sqref="B1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137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4">
        <v>4313400</v>
      </c>
      <c r="D6" s="54">
        <v>-32500</v>
      </c>
      <c r="E6" s="54">
        <v>4280900</v>
      </c>
      <c r="F6" s="54">
        <v>3061519.45</v>
      </c>
      <c r="G6" s="54">
        <v>3061519.45</v>
      </c>
      <c r="H6" s="54">
        <f>+E6-F6</f>
        <v>1219380.5499999998</v>
      </c>
    </row>
    <row r="7" spans="1:8" x14ac:dyDescent="0.2">
      <c r="A7" s="5"/>
      <c r="B7" s="18"/>
      <c r="C7" s="54"/>
      <c r="D7" s="54"/>
      <c r="E7" s="54"/>
      <c r="F7" s="22"/>
      <c r="G7" s="22"/>
      <c r="H7" s="54"/>
    </row>
    <row r="8" spans="1:8" x14ac:dyDescent="0.2">
      <c r="A8" s="5"/>
      <c r="B8" s="18" t="s">
        <v>1</v>
      </c>
      <c r="C8" s="54">
        <v>0</v>
      </c>
      <c r="D8" s="54">
        <v>32500</v>
      </c>
      <c r="E8" s="54">
        <v>32500</v>
      </c>
      <c r="F8" s="54">
        <v>26143.200000000001</v>
      </c>
      <c r="G8" s="54">
        <v>26143.200000000001</v>
      </c>
      <c r="H8" s="54">
        <f t="shared" ref="H8" si="0">+E8-F8</f>
        <v>6356.7999999999993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SUM(C6:C15)</f>
        <v>4313400</v>
      </c>
      <c r="D16" s="17"/>
      <c r="E16" s="17">
        <f t="shared" ref="E16:H16" si="1">SUM(E6:E15)</f>
        <v>4313400</v>
      </c>
      <c r="F16" s="17">
        <f t="shared" si="1"/>
        <v>3087662.6500000004</v>
      </c>
      <c r="G16" s="17">
        <f t="shared" si="1"/>
        <v>3087662.6500000004</v>
      </c>
      <c r="H16" s="17">
        <f t="shared" si="1"/>
        <v>1225737.3499999999</v>
      </c>
    </row>
    <row r="18" spans="2:7" x14ac:dyDescent="0.2">
      <c r="B18" s="68" t="s">
        <v>140</v>
      </c>
      <c r="C18" s="68"/>
      <c r="D18" s="68"/>
      <c r="E18" s="68"/>
      <c r="F18" s="68"/>
      <c r="G18" s="68"/>
    </row>
  </sheetData>
  <sheetProtection formatCells="0" formatColumns="0" formatRows="0" autoFilter="0"/>
  <mergeCells count="5">
    <mergeCell ref="A1:H1"/>
    <mergeCell ref="C2:G2"/>
    <mergeCell ref="H2:H3"/>
    <mergeCell ref="A2:B4"/>
    <mergeCell ref="B18:G18"/>
  </mergeCells>
  <printOptions horizontalCentered="1"/>
  <pageMargins left="0.70866141732283472" right="0.70866141732283472" top="1.7322834645669292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30" workbookViewId="0">
      <selection activeCell="G42" sqref="G4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138</v>
      </c>
      <c r="B1" s="58"/>
      <c r="C1" s="58"/>
      <c r="D1" s="58"/>
      <c r="E1" s="58"/>
      <c r="F1" s="58"/>
      <c r="G1" s="58"/>
      <c r="H1" s="59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4"/>
      <c r="C7" s="55">
        <v>4313400</v>
      </c>
      <c r="D7" s="15"/>
      <c r="E7" s="15">
        <f>+C7+D7</f>
        <v>4313400</v>
      </c>
      <c r="F7" s="15">
        <v>3087662.6500000004</v>
      </c>
      <c r="G7" s="15">
        <v>3087662.6500000004</v>
      </c>
      <c r="H7" s="15">
        <f>+E7-F7</f>
        <v>1225737.3499999996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/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4313400</v>
      </c>
      <c r="D16" s="25"/>
      <c r="E16" s="25">
        <f t="shared" ref="E16:H16" si="0">SUM(E7:E15)</f>
        <v>4313400</v>
      </c>
      <c r="F16" s="25">
        <f t="shared" si="0"/>
        <v>3087662.6500000004</v>
      </c>
      <c r="G16" s="25">
        <f t="shared" si="0"/>
        <v>3087662.6500000004</v>
      </c>
      <c r="H16" s="25">
        <f t="shared" si="0"/>
        <v>1225737.3499999996</v>
      </c>
    </row>
    <row r="19" spans="1:8" ht="45" customHeight="1" x14ac:dyDescent="0.2">
      <c r="A19" s="57" t="s">
        <v>138</v>
      </c>
      <c r="B19" s="58"/>
      <c r="C19" s="58"/>
      <c r="D19" s="58"/>
      <c r="E19" s="58"/>
      <c r="F19" s="58"/>
      <c r="G19" s="58"/>
      <c r="H19" s="59"/>
    </row>
    <row r="21" spans="1:8" x14ac:dyDescent="0.2">
      <c r="A21" s="62" t="s">
        <v>54</v>
      </c>
      <c r="B21" s="63"/>
      <c r="C21" s="57" t="s">
        <v>60</v>
      </c>
      <c r="D21" s="58"/>
      <c r="E21" s="58"/>
      <c r="F21" s="58"/>
      <c r="G21" s="59"/>
      <c r="H21" s="60" t="s">
        <v>59</v>
      </c>
    </row>
    <row r="22" spans="1:8" ht="22.5" x14ac:dyDescent="0.2">
      <c r="A22" s="64"/>
      <c r="B22" s="65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1"/>
    </row>
    <row r="23" spans="1:8" x14ac:dyDescent="0.2">
      <c r="A23" s="66"/>
      <c r="B23" s="67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7" t="s">
        <v>138</v>
      </c>
      <c r="B33" s="58"/>
      <c r="C33" s="58"/>
      <c r="D33" s="58"/>
      <c r="E33" s="58"/>
      <c r="F33" s="58"/>
      <c r="G33" s="58"/>
      <c r="H33" s="59"/>
    </row>
    <row r="34" spans="1:8" x14ac:dyDescent="0.2">
      <c r="A34" s="62" t="s">
        <v>54</v>
      </c>
      <c r="B34" s="63"/>
      <c r="C34" s="57" t="s">
        <v>60</v>
      </c>
      <c r="D34" s="58"/>
      <c r="E34" s="58"/>
      <c r="F34" s="58"/>
      <c r="G34" s="59"/>
      <c r="H34" s="60" t="s">
        <v>59</v>
      </c>
    </row>
    <row r="35" spans="1:8" ht="22.5" x14ac:dyDescent="0.2">
      <c r="A35" s="64"/>
      <c r="B35" s="65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1"/>
    </row>
    <row r="36" spans="1:8" x14ac:dyDescent="0.2">
      <c r="A36" s="66"/>
      <c r="B36" s="67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4313400</v>
      </c>
      <c r="D38" s="36"/>
      <c r="E38" s="36">
        <f>+C38+D38</f>
        <v>4313400</v>
      </c>
      <c r="F38" s="36">
        <f>+F7</f>
        <v>3087662.6500000004</v>
      </c>
      <c r="G38" s="36">
        <f>+G7</f>
        <v>3087662.6500000004</v>
      </c>
      <c r="H38" s="36">
        <f>+E38-F38</f>
        <v>1225737.3499999996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SUM(C38:C51)</f>
        <v>4313400</v>
      </c>
      <c r="D52" s="25">
        <f t="shared" ref="D52:E52" si="1">SUM(D38:D51)</f>
        <v>0</v>
      </c>
      <c r="E52" s="25">
        <f t="shared" si="1"/>
        <v>4313400</v>
      </c>
      <c r="F52" s="25">
        <f t="shared" ref="F52" si="2">SUM(F38:F51)</f>
        <v>3087662.6500000004</v>
      </c>
      <c r="G52" s="25">
        <f t="shared" ref="G52" si="3">SUM(G38:G51)</f>
        <v>3087662.6500000004</v>
      </c>
      <c r="H52" s="25">
        <f t="shared" ref="H52" si="4">SUM(H38:H51)</f>
        <v>1225737.3499999996</v>
      </c>
    </row>
    <row r="54" spans="1:8" x14ac:dyDescent="0.2">
      <c r="B54" s="68" t="s">
        <v>132</v>
      </c>
      <c r="C54" s="68"/>
      <c r="D54" s="68"/>
      <c r="E54" s="68"/>
      <c r="F54" s="68"/>
      <c r="G54" s="68"/>
    </row>
  </sheetData>
  <sheetProtection formatCells="0" formatColumns="0" formatRows="0" insertRows="0" deleteRows="0" autoFilter="0"/>
  <mergeCells count="13">
    <mergeCell ref="B54:G54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G15" sqref="G1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139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>
        <v>4313400</v>
      </c>
      <c r="D14" s="15"/>
      <c r="E14" s="15">
        <f>+C14+D14</f>
        <v>4313400</v>
      </c>
      <c r="F14" s="15">
        <v>3087662.65</v>
      </c>
      <c r="G14" s="15">
        <f>+F14</f>
        <v>3087662.65</v>
      </c>
      <c r="H14" s="15">
        <f>+E14-F14</f>
        <v>1225737.3500000001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SUM(C14:C41)</f>
        <v>4313400</v>
      </c>
      <c r="D42" s="25"/>
      <c r="E42" s="25">
        <f t="shared" ref="E42:H42" si="0">SUM(E14:E41)</f>
        <v>4313400</v>
      </c>
      <c r="F42" s="25">
        <f t="shared" si="0"/>
        <v>3087662.65</v>
      </c>
      <c r="G42" s="25">
        <f t="shared" si="0"/>
        <v>3087662.65</v>
      </c>
      <c r="H42" s="25">
        <f t="shared" si="0"/>
        <v>1225737.3500000001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B46" s="68" t="s">
        <v>132</v>
      </c>
      <c r="C46" s="68"/>
      <c r="D46" s="68"/>
      <c r="E46" s="68"/>
      <c r="F46" s="68"/>
      <c r="G46" s="68"/>
    </row>
  </sheetData>
  <sheetProtection formatCells="0" formatColumns="0" formatRows="0" autoFilter="0"/>
  <mergeCells count="5">
    <mergeCell ref="A1:H1"/>
    <mergeCell ref="A2:B4"/>
    <mergeCell ref="C2:G2"/>
    <mergeCell ref="H2:H3"/>
    <mergeCell ref="B46:G46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2018-10-15T19:44:12Z</cp:lastPrinted>
  <dcterms:created xsi:type="dcterms:W3CDTF">2014-02-10T03:37:14Z</dcterms:created>
  <dcterms:modified xsi:type="dcterms:W3CDTF">2019-02-07T16:49:12Z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